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COEUR DE VILLE\Axe 1 habitat\Plan façades\01 DOCUMENTS TYPES\"/>
    </mc:Choice>
  </mc:AlternateContent>
  <xr:revisionPtr revIDLastSave="0" documentId="13_ncr:1_{B093451B-9803-4A8D-B1E1-24EFBF9D5EF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Feuil1" sheetId="1" r:id="rId1"/>
  </sheets>
  <definedNames>
    <definedName name="_xlnm.Print_Area" localSheetId="0">Feuil1!$A$1:$I$77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42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8" i="1"/>
  <c r="G9" i="1"/>
  <c r="G10" i="1"/>
  <c r="G11" i="1"/>
  <c r="H29" i="1"/>
  <c r="I64" i="1"/>
  <c r="G48" i="1"/>
  <c r="G49" i="1"/>
  <c r="G50" i="1"/>
  <c r="G53" i="1"/>
  <c r="G54" i="1"/>
  <c r="G55" i="1"/>
  <c r="G56" i="1"/>
  <c r="G57" i="1"/>
  <c r="G58" i="1"/>
  <c r="G60" i="1"/>
  <c r="I66" i="1"/>
  <c r="I67" i="1"/>
  <c r="I73" i="1"/>
  <c r="I72" i="1"/>
  <c r="I76" i="1"/>
  <c r="H45" i="1"/>
  <c r="H60" i="1"/>
  <c r="H64" i="1"/>
  <c r="H50" i="1"/>
  <c r="G62" i="1"/>
</calcChain>
</file>

<file path=xl/sharedStrings.xml><?xml version="1.0" encoding="utf-8"?>
<sst xmlns="http://schemas.openxmlformats.org/spreadsheetml/2006/main" count="115" uniqueCount="114">
  <si>
    <t>Travaux</t>
  </si>
  <si>
    <t>Prix/U</t>
  </si>
  <si>
    <t>Restitution des polychromies de façades après sondage</t>
  </si>
  <si>
    <t>Décapage de peinture en façade</t>
  </si>
  <si>
    <t>Piquage d'enduit ciment</t>
  </si>
  <si>
    <t>Dégarnissage de joints ciments</t>
  </si>
  <si>
    <t>Réouverture de baies obturées</t>
  </si>
  <si>
    <t>Restauration d'enduit à la chaux traditionnelle</t>
  </si>
  <si>
    <t>Restauration d'enduit/ joint à pierre vue à la chaux traditionnelle</t>
  </si>
  <si>
    <t>Restauration d'enduit ciment naturel type prompt</t>
  </si>
  <si>
    <t>Eau-forte à la chaux naturelle traditionnelle</t>
  </si>
  <si>
    <t>Patine d'harmonisation à la chaux naturelle traditionnelle</t>
  </si>
  <si>
    <t>Protection des éléments de façade en saillie par protection zinc</t>
  </si>
  <si>
    <t>Restauration de porte d'entrée</t>
  </si>
  <si>
    <t>Restitution de porte d'entrée</t>
  </si>
  <si>
    <t>Restitution  de menuiseries conformes à l'origine</t>
  </si>
  <si>
    <t>Restauration de lambrequins, garde-corps, ouvrage ancien en métal</t>
  </si>
  <si>
    <t>Réorganisation des éléments de zinguerie (gouttière, descentes d'eau pluviale, chéneau encaissé, etc.)</t>
  </si>
  <si>
    <t>Rejointoiement au mortier de chaux</t>
  </si>
  <si>
    <t>Hydro-gommage pierre tendre</t>
  </si>
  <si>
    <t>Hydro-gommage pierre dure</t>
  </si>
  <si>
    <t>Badigeon à la chaux naturelle traditionnelle</t>
  </si>
  <si>
    <t>QUANTITÉ</t>
  </si>
  <si>
    <t>subvention</t>
  </si>
  <si>
    <t>Restauration des menuiseries d'origine</t>
  </si>
  <si>
    <t>Démolition demandées pour valorisation de facade</t>
  </si>
  <si>
    <t>Remise en teinte de facades avec peintures minérales</t>
  </si>
  <si>
    <t>Restauration de maçonnerie en pierre de taille</t>
  </si>
  <si>
    <t>TOTAL</t>
  </si>
  <si>
    <t>Travaux de requalifIcation complexes</t>
  </si>
  <si>
    <t>TRAVAUX</t>
  </si>
  <si>
    <t>surface * plaf/M2</t>
  </si>
  <si>
    <t>PLAFOND/m2</t>
  </si>
  <si>
    <t>F</t>
  </si>
  <si>
    <t>Surface de la façade + partie avancée toiture</t>
  </si>
  <si>
    <t>Restauration Patrimoniale ou Complexe : 45 %</t>
  </si>
  <si>
    <t>Montant des travaux=</t>
  </si>
  <si>
    <t xml:space="preserve">Rénovation de surfaces technique : 35 % </t>
  </si>
  <si>
    <t>Rénovations de surfaces simples: 25 %</t>
  </si>
  <si>
    <t>Travaux inherents aux travaux précédents: 25 %</t>
  </si>
  <si>
    <r>
      <t>Restauration et restitution d'éléments de sculpture</t>
    </r>
    <r>
      <rPr>
        <sz val="10"/>
        <color rgb="FFFF0000"/>
        <rFont val="Calibri"/>
      </rPr>
      <t>/m3</t>
    </r>
  </si>
  <si>
    <t>Rejointoiement pierre de taille</t>
  </si>
  <si>
    <t>Restitution de lambrequins, garde-corps, ouvrage ancien en métal</t>
  </si>
  <si>
    <t>Surface de renovation complexe</t>
  </si>
  <si>
    <t>Surface de renovation technique</t>
  </si>
  <si>
    <t>Surface de renovation simple</t>
  </si>
  <si>
    <t xml:space="preserve">surface </t>
  </si>
  <si>
    <t>en m2</t>
  </si>
  <si>
    <t>Total plafond de subvention</t>
  </si>
  <si>
    <t>trav *plf/m2</t>
  </si>
  <si>
    <t>(trav*subv)</t>
  </si>
  <si>
    <t>PM</t>
  </si>
  <si>
    <t>Restitution de modénatures taillées ou moulées (pierre, prompt, chaux, plâtre...)</t>
  </si>
  <si>
    <t>M2ou F ou m3</t>
  </si>
  <si>
    <t>TOTAL 3</t>
  </si>
  <si>
    <t>TOTAL 2</t>
  </si>
  <si>
    <t>TOTAL 1</t>
  </si>
  <si>
    <t>% final subvention/ montant de travaux</t>
  </si>
  <si>
    <t>Restitution de volets intérieurs bois, de contrevents à panneaux ou persiennés bois, de jalousie</t>
  </si>
  <si>
    <t>TOTAL 4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</si>
  <si>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</si>
  <si>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</si>
  <si>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</si>
  <si>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</si>
  <si>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</si>
  <si>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</si>
  <si>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</si>
  <si>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</si>
  <si>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</si>
  <si>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</si>
  <si>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</si>
  <si>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</si>
  <si>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</si>
  <si>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</si>
  <si>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</si>
  <si>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</si>
  <si>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</si>
  <si>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</si>
  <si>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</si>
  <si>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</si>
  <si>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</si>
  <si>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</si>
  <si>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</si>
  <si>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</si>
  <si>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</si>
  <si>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c1</t>
  </si>
  <si>
    <t>c2</t>
  </si>
  <si>
    <t>d1</t>
  </si>
  <si>
    <t>d2</t>
  </si>
  <si>
    <t>d3</t>
  </si>
  <si>
    <t>d4</t>
  </si>
  <si>
    <t>d5</t>
  </si>
  <si>
    <t>d6</t>
  </si>
  <si>
    <t>d7</t>
  </si>
  <si>
    <t>Travaux de requalification simple (dont câbles et réseaux apparents)</t>
  </si>
  <si>
    <t>Montant de la subvention Ville totale</t>
  </si>
  <si>
    <t>Subvention Loire Forez agglomération</t>
  </si>
  <si>
    <t>Si impot &gt; 1 300 € / an</t>
  </si>
  <si>
    <t>Si impot &lt; 1 300 € / an</t>
  </si>
  <si>
    <t>Subvention 20% des travaux TTC, plafonnée à 3 000 €</t>
  </si>
  <si>
    <t>Poste 2 Travaux menuiseries extérieures</t>
  </si>
  <si>
    <t>Poste 3 Travaux ravalement, étanchéité et isolation extérieure</t>
  </si>
  <si>
    <t>Subvention 30% des travaux HT, plafonnée à 1 500 €</t>
  </si>
  <si>
    <t>€TTC/M2</t>
  </si>
  <si>
    <t>Label Fondation du patrimoine (uniquement PO, PB et SCI familiales ; des frais de dossiers sont appliqués)</t>
  </si>
  <si>
    <t>Défiscalisation de 50% du montant des travaux sur vos revenus imposables</t>
  </si>
  <si>
    <t>PLAN FACADES MONTBRISON - TABLEAU DE CALCUL DES SUBVENTIONS</t>
  </si>
  <si>
    <t>Restauration et restitution de façades commerciales remarquables? (plafonnée à 2 500 € de subvention)</t>
  </si>
  <si>
    <t>Création de doubles fenêtres avec conservation de menuiseries anciennes</t>
  </si>
  <si>
    <t>Échafaudage et installation de chantier compris filets de protection</t>
  </si>
  <si>
    <t>Mise en peinture des menuiseries, ferronneries (vide pour plein)</t>
  </si>
  <si>
    <t xml:space="preserve">Adresse immeuble : </t>
  </si>
  <si>
    <t>Partie réservée à la Commission Plan façades</t>
  </si>
  <si>
    <t>Simulation des autres aides Façades possibles (donnée à titre indicatif) -  SOUS RESERVE D'ELIGIBILITE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</si>
</sst>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b/>
      <i/>
      <sz val="10"/>
      <color theme="1"/>
      <name val="Calibri"/>
    </font>
    <font>
      <sz val="10"/>
      <color theme="1"/>
      <name val="Calibri"/>
    </font>
    <font>
      <i/>
      <sz val="10"/>
      <color theme="1"/>
      <name val="Calibri"/>
    </font>
    <font>
      <sz val="12"/>
      <color theme="1"/>
      <name val="Calibri"/>
    </font>
    <font>
      <b/>
      <sz val="10"/>
      <color theme="1"/>
      <name val="Calibri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rgb="FFFF0000"/>
      <name val="Calibri"/>
    </font>
    <font>
      <sz val="16"/>
      <color theme="0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0"/>
      <color theme="0"/>
      <name val="Calibri"/>
    </font>
    <font>
      <i/>
      <sz val="10"/>
      <color theme="0"/>
      <name val="Calibri"/>
    </font>
    <font>
      <sz val="12"/>
      <color theme="0"/>
      <name val="Calibri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6"/>
      <color theme="0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thick">
        <color rgb="FF000000"/>
      </left>
      <right style="medium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2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10" xfId="0" applyBorder="1"/>
    <xf numFmtId="0" fontId="2" fillId="0" borderId="14" xfId="0" applyFont="1" applyBorder="1" applyAlignment="1">
      <alignment horizontal="center" vertical="center" wrapText="1"/>
    </xf>
    <xf numFmtId="0" fontId="0" fillId="0" borderId="12" xfId="0" applyBorder="1"/>
    <xf numFmtId="0" fontId="15" fillId="10" borderId="2" xfId="0" applyFont="1" applyFill="1" applyBorder="1" applyAlignment="1">
      <alignment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13" fillId="0" borderId="0" xfId="0" applyNumberFormat="1" applyFont="1"/>
    <xf numFmtId="0" fontId="17" fillId="10" borderId="1" xfId="0" applyFont="1" applyFill="1" applyBorder="1" applyAlignment="1">
      <alignment horizontal="right" vertical="center"/>
    </xf>
    <xf numFmtId="0" fontId="2" fillId="11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11" borderId="13" xfId="0" applyFill="1" applyBorder="1"/>
    <xf numFmtId="0" fontId="0" fillId="11" borderId="17" xfId="0" applyFill="1" applyBorder="1"/>
    <xf numFmtId="0" fontId="14" fillId="12" borderId="5" xfId="0" applyFont="1" applyFill="1" applyBorder="1"/>
    <xf numFmtId="49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0" fontId="20" fillId="0" borderId="0" xfId="0" applyFont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7" fillId="0" borderId="21" xfId="0" applyFont="1" applyBorder="1" applyAlignment="1">
      <alignment vertical="center" wrapText="1"/>
    </xf>
    <xf numFmtId="0" fontId="0" fillId="0" borderId="22" xfId="0" applyBorder="1"/>
    <xf numFmtId="0" fontId="20" fillId="0" borderId="21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0" fillId="0" borderId="25" xfId="0" applyBorder="1"/>
    <xf numFmtId="0" fontId="20" fillId="0" borderId="25" xfId="0" applyFont="1" applyBorder="1" applyAlignment="1">
      <alignment vertical="center" wrapText="1"/>
    </xf>
    <xf numFmtId="0" fontId="19" fillId="0" borderId="18" xfId="0" applyFont="1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0" fontId="19" fillId="0" borderId="21" xfId="0" applyFont="1" applyBorder="1" applyAlignment="1">
      <alignment vertical="center"/>
    </xf>
    <xf numFmtId="6" fontId="2" fillId="5" borderId="7" xfId="0" applyNumberFormat="1" applyFont="1" applyFill="1" applyBorder="1" applyAlignment="1">
      <alignment horizontal="center" vertical="center" wrapText="1"/>
    </xf>
    <xf numFmtId="6" fontId="2" fillId="6" borderId="7" xfId="0" applyNumberFormat="1" applyFont="1" applyFill="1" applyBorder="1" applyAlignment="1">
      <alignment horizontal="center" vertical="center" wrapText="1"/>
    </xf>
    <xf numFmtId="6" fontId="2" fillId="7" borderId="7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9" fontId="24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9" fontId="24" fillId="0" borderId="7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12" borderId="6" xfId="0" applyFont="1" applyFill="1" applyBorder="1" applyAlignment="1">
      <alignment horizontal="center"/>
    </xf>
    <xf numFmtId="1" fontId="13" fillId="0" borderId="0" xfId="0" applyNumberFormat="1" applyFont="1"/>
    <xf numFmtId="0" fontId="14" fillId="13" borderId="23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4" fillId="11" borderId="28" xfId="0" applyFont="1" applyFill="1" applyBorder="1" applyAlignment="1">
      <alignment horizontal="center"/>
    </xf>
    <xf numFmtId="0" fontId="14" fillId="14" borderId="26" xfId="0" applyFont="1" applyFill="1" applyBorder="1" applyAlignment="1">
      <alignment horizontal="center"/>
    </xf>
    <xf numFmtId="0" fontId="27" fillId="10" borderId="2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6" fontId="28" fillId="5" borderId="7" xfId="0" applyNumberFormat="1" applyFont="1" applyFill="1" applyBorder="1" applyAlignment="1">
      <alignment horizontal="center" vertical="center" wrapText="1"/>
    </xf>
    <xf numFmtId="6" fontId="0" fillId="6" borderId="7" xfId="0" applyNumberFormat="1" applyFill="1" applyBorder="1" applyAlignment="1">
      <alignment horizontal="center"/>
    </xf>
    <xf numFmtId="6" fontId="14" fillId="12" borderId="7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4" xfId="0" applyBorder="1"/>
    <xf numFmtId="0" fontId="29" fillId="0" borderId="29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</cellXfs>
  <cellStyles count="2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2445476</xdr:colOff>
      <xdr:row>1</xdr:row>
      <xdr:rowOff>17126</xdr:rowOff>
    </xdr:from>
    <xdr:to>
      <xdr:col>5</xdr:col>
      <xdr:colOff>206000</xdr:colOff>
      <xdr:row>3</xdr:row>
      <xdr:rowOff>242835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325EEBA-26EE-30B1-B2F1-AC5D2BE62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8135" y="285082"/>
          <a:ext cx="3044283" cy="761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7"/>
  <sheetViews>
    <sheetView tabSelected="1" topLeftCell="A59" zoomScale="91" zoomScaleNormal="100" zoomScalePageLayoutView="75" workbookViewId="0">
      <selection activeCell="L68" sqref="L68"/>
    </sheetView>
  </sheetViews>
  <sheetFormatPr baseColWidth="10" defaultRowHeight="15.6" x14ac:dyDescent="0.3"/>
  <cols>
    <col min="1" max="1" width="3.59765625" customWidth="1"/>
    <col min="2" max="2" width="3.59765625" style="33" customWidth="1"/>
    <col min="3" max="3" width="57.09765625" customWidth="1"/>
    <col min="4" max="4" width="0.5" customWidth="1"/>
    <col min="5" max="5" width="11.59765625" style="53" customWidth="1"/>
    <col min="9" max="9" width="10.09765625" customWidth="1"/>
  </cols>
  <sheetData>
    <row r="1" spans="3:9" ht="21" x14ac:dyDescent="0.4">
      <c r="C1" s="92" t="s">
        <v>106</v>
      </c>
      <c r="D1" s="93"/>
      <c r="E1" s="93"/>
      <c r="F1" s="93"/>
      <c r="G1" s="93"/>
      <c r="H1" s="93"/>
      <c r="I1" s="93"/>
    </row>
    <row r="2" spans="3:9" ht="21" x14ac:dyDescent="0.4">
      <c r="C2" s="14"/>
      <c r="D2" s="14"/>
      <c r="E2" s="14"/>
      <c r="F2" s="14"/>
      <c r="G2" s="14"/>
      <c r="H2" s="14"/>
    </row>
    <row r="3" spans="3:9" ht="21" x14ac:dyDescent="0.4">
      <c r="C3" s="14"/>
      <c r="D3" s="14"/>
      <c r="E3" s="14"/>
      <c r="F3" s="14"/>
      <c r="G3" s="14"/>
      <c r="H3" s="14"/>
    </row>
    <row r="4" spans="3:9" ht="21" x14ac:dyDescent="0.4">
      <c r="C4" s="14"/>
      <c r="D4" s="14"/>
      <c r="E4" s="14"/>
      <c r="F4" s="14"/>
      <c r="G4" s="14"/>
      <c r="H4" s="14"/>
    </row>
    <row r="5" spans="3:9" ht="28.8" customHeight="1" x14ac:dyDescent="0.3">
      <c r="C5" s="106" t="s">
        <v>112</v>
      </c>
      <c r="D5" s="105"/>
      <c r="E5" s="12" t="s">
        <v>46</v>
      </c>
      <c r="F5" s="12" t="s">
        <v>32</v>
      </c>
      <c r="G5" s="12" t="s">
        <v>23</v>
      </c>
      <c r="H5" s="103"/>
      <c r="I5" s="104"/>
    </row>
    <row r="6" spans="3:9" ht="28.8" x14ac:dyDescent="0.3">
      <c r="C6" s="102" t="s">
        <v>111</v>
      </c>
      <c r="D6" s="100"/>
      <c r="E6" s="13" t="s">
        <v>47</v>
      </c>
      <c r="F6" s="13" t="s">
        <v>31</v>
      </c>
      <c r="G6" s="13" t="s">
        <v>49</v>
      </c>
      <c r="H6" s="103"/>
      <c r="I6" s="104"/>
    </row>
    <row r="7" spans="3:9" x14ac:dyDescent="0.3">
      <c r="C7" s="101" t="s">
        <v>34</v>
      </c>
      <c r="D7" s="11"/>
      <c r="E7" s="73">
        <v>0</v>
      </c>
      <c r="F7" s="10"/>
      <c r="G7" s="10"/>
      <c r="H7" s="103"/>
      <c r="I7" s="104"/>
    </row>
    <row r="8" spans="3:9" x14ac:dyDescent="0.3">
      <c r="C8" s="17" t="s">
        <v>43</v>
      </c>
      <c r="D8" s="11"/>
      <c r="E8" s="73">
        <v>0</v>
      </c>
      <c r="F8" s="49">
        <v>200</v>
      </c>
      <c r="G8" s="85">
        <f>E8*F8</f>
        <v>0</v>
      </c>
      <c r="H8" s="103"/>
      <c r="I8" s="104"/>
    </row>
    <row r="9" spans="3:9" x14ac:dyDescent="0.3">
      <c r="C9" s="17" t="s">
        <v>44</v>
      </c>
      <c r="D9" s="11"/>
      <c r="E9" s="73">
        <v>0</v>
      </c>
      <c r="F9" s="50">
        <v>70</v>
      </c>
      <c r="G9" s="86">
        <f>E9*F9</f>
        <v>0</v>
      </c>
      <c r="H9" s="103"/>
      <c r="I9" s="104"/>
    </row>
    <row r="10" spans="3:9" x14ac:dyDescent="0.3">
      <c r="C10" s="17" t="s">
        <v>45</v>
      </c>
      <c r="D10" s="11"/>
      <c r="E10" s="73">
        <v>0</v>
      </c>
      <c r="F10" s="51">
        <v>25</v>
      </c>
      <c r="G10" s="51">
        <f>E10*F10</f>
        <v>0</v>
      </c>
      <c r="H10" s="103"/>
      <c r="I10" s="104"/>
    </row>
    <row r="11" spans="3:9" x14ac:dyDescent="0.3">
      <c r="C11" s="32" t="s">
        <v>48</v>
      </c>
      <c r="D11" s="11"/>
      <c r="E11" s="73"/>
      <c r="F11" s="10"/>
      <c r="G11" s="87">
        <f>G8+G9+G10</f>
        <v>0</v>
      </c>
      <c r="H11" s="103"/>
      <c r="I11" s="104"/>
    </row>
    <row r="12" spans="3:9" x14ac:dyDescent="0.3">
      <c r="C12" s="11"/>
      <c r="D12" s="11"/>
      <c r="E12" s="74"/>
      <c r="F12" s="11"/>
      <c r="I12" s="5"/>
    </row>
    <row r="13" spans="3:9" x14ac:dyDescent="0.3">
      <c r="C13" s="15"/>
      <c r="D13" s="15"/>
      <c r="E13" s="75"/>
      <c r="F13" s="15"/>
      <c r="G13" s="15"/>
      <c r="H13" s="15"/>
    </row>
    <row r="14" spans="3:9" x14ac:dyDescent="0.3">
      <c r="C14" s="94" t="s">
        <v>0</v>
      </c>
      <c r="D14" s="12"/>
      <c r="E14" s="12" t="s">
        <v>22</v>
      </c>
      <c r="F14" s="12" t="s">
        <v>1</v>
      </c>
      <c r="G14" s="12" t="s">
        <v>28</v>
      </c>
      <c r="H14" s="16" t="s">
        <v>50</v>
      </c>
    </row>
    <row r="15" spans="3:9" ht="28.05" customHeight="1" x14ac:dyDescent="0.3">
      <c r="C15" s="95"/>
      <c r="D15" s="13"/>
      <c r="E15" s="13" t="s">
        <v>53</v>
      </c>
      <c r="F15" s="46" t="s">
        <v>103</v>
      </c>
      <c r="G15" s="13" t="s">
        <v>30</v>
      </c>
      <c r="H15" s="16" t="s">
        <v>51</v>
      </c>
      <c r="I15" s="54"/>
    </row>
    <row r="16" spans="3:9" ht="16.05" customHeight="1" x14ac:dyDescent="0.3">
      <c r="C16" s="96" t="s">
        <v>35</v>
      </c>
      <c r="D16" s="97"/>
      <c r="E16" s="97"/>
      <c r="F16" s="97"/>
      <c r="G16" s="97"/>
      <c r="H16" s="97"/>
      <c r="I16" s="30"/>
    </row>
    <row r="17" spans="2:9" ht="16.05" customHeight="1" x14ac:dyDescent="0.3">
      <c r="B17" s="33" t="s">
        <v>60</v>
      </c>
      <c r="C17" s="7" t="s">
        <v>40</v>
      </c>
      <c r="D17" s="7"/>
      <c r="E17" s="8"/>
      <c r="F17" s="8">
        <v>0</v>
      </c>
      <c r="G17" s="8">
        <f t="shared" ref="G17:G23" si="0">E17*F17</f>
        <v>0</v>
      </c>
      <c r="H17" s="25"/>
      <c r="I17" s="30"/>
    </row>
    <row r="18" spans="2:9" ht="18" customHeight="1" x14ac:dyDescent="0.3">
      <c r="B18" s="33" t="s">
        <v>61</v>
      </c>
      <c r="C18" s="7" t="s">
        <v>27</v>
      </c>
      <c r="D18" s="7"/>
      <c r="E18" s="8"/>
      <c r="F18" s="8"/>
      <c r="G18" s="8">
        <f t="shared" si="0"/>
        <v>0</v>
      </c>
      <c r="H18" s="25"/>
      <c r="I18" s="30"/>
    </row>
    <row r="19" spans="2:9" ht="16.05" customHeight="1" x14ac:dyDescent="0.3">
      <c r="B19" s="33" t="s">
        <v>62</v>
      </c>
      <c r="C19" s="7" t="s">
        <v>6</v>
      </c>
      <c r="D19" s="7"/>
      <c r="E19" s="8"/>
      <c r="F19" s="8">
        <v>0</v>
      </c>
      <c r="G19" s="8">
        <f t="shared" si="0"/>
        <v>0</v>
      </c>
      <c r="H19" s="26"/>
      <c r="I19" s="30"/>
    </row>
    <row r="20" spans="2:9" ht="16.05" customHeight="1" x14ac:dyDescent="0.3">
      <c r="B20" s="33" t="s">
        <v>63</v>
      </c>
      <c r="C20" s="7" t="s">
        <v>13</v>
      </c>
      <c r="D20" s="7"/>
      <c r="E20" s="8">
        <v>0</v>
      </c>
      <c r="F20" s="8">
        <v>0</v>
      </c>
      <c r="G20" s="8">
        <f t="shared" si="0"/>
        <v>0</v>
      </c>
      <c r="H20" s="26"/>
      <c r="I20" s="30"/>
    </row>
    <row r="21" spans="2:9" ht="16.05" customHeight="1" x14ac:dyDescent="0.3">
      <c r="B21" s="33" t="s">
        <v>64</v>
      </c>
      <c r="C21" s="7" t="s">
        <v>14</v>
      </c>
      <c r="D21" s="7"/>
      <c r="E21" s="8"/>
      <c r="F21" s="8">
        <v>0</v>
      </c>
      <c r="G21" s="8">
        <f t="shared" si="0"/>
        <v>0</v>
      </c>
      <c r="H21" s="26"/>
      <c r="I21" s="30"/>
    </row>
    <row r="22" spans="2:9" ht="16.05" customHeight="1" x14ac:dyDescent="0.3">
      <c r="B22" s="33" t="s">
        <v>65</v>
      </c>
      <c r="C22" s="7" t="s">
        <v>16</v>
      </c>
      <c r="D22" s="7"/>
      <c r="E22" s="8">
        <v>0</v>
      </c>
      <c r="F22" s="8">
        <v>0</v>
      </c>
      <c r="G22" s="8">
        <f t="shared" ref="G22" si="1">E22*F22</f>
        <v>0</v>
      </c>
      <c r="H22" s="26"/>
      <c r="I22" s="30"/>
    </row>
    <row r="23" spans="2:9" ht="16.05" customHeight="1" x14ac:dyDescent="0.3">
      <c r="B23" s="33" t="s">
        <v>66</v>
      </c>
      <c r="C23" s="7" t="s">
        <v>42</v>
      </c>
      <c r="D23" s="7"/>
      <c r="E23" s="8">
        <v>0</v>
      </c>
      <c r="F23" s="8">
        <v>0</v>
      </c>
      <c r="G23" s="8">
        <f t="shared" si="0"/>
        <v>0</v>
      </c>
      <c r="H23" s="26"/>
      <c r="I23" s="30"/>
    </row>
    <row r="24" spans="2:9" ht="28.95" customHeight="1" x14ac:dyDescent="0.3">
      <c r="B24" s="33" t="s">
        <v>67</v>
      </c>
      <c r="C24" s="7" t="s">
        <v>58</v>
      </c>
      <c r="D24" s="7"/>
      <c r="E24" s="8">
        <v>0</v>
      </c>
      <c r="F24" s="8">
        <v>0</v>
      </c>
      <c r="G24" s="8">
        <f>F24*E24</f>
        <v>0</v>
      </c>
      <c r="H24" s="26"/>
      <c r="I24" s="30"/>
    </row>
    <row r="25" spans="2:9" ht="16.05" customHeight="1" x14ac:dyDescent="0.3">
      <c r="B25" s="33" t="s">
        <v>68</v>
      </c>
      <c r="C25" s="7" t="s">
        <v>24</v>
      </c>
      <c r="D25" s="9"/>
      <c r="E25" s="76"/>
      <c r="F25" s="8">
        <v>0</v>
      </c>
      <c r="G25" s="8">
        <f>E25*F25</f>
        <v>0</v>
      </c>
      <c r="H25" s="27"/>
      <c r="I25" s="30"/>
    </row>
    <row r="26" spans="2:9" ht="16.05" customHeight="1" x14ac:dyDescent="0.3">
      <c r="B26" s="33" t="s">
        <v>69</v>
      </c>
      <c r="C26" s="7" t="s">
        <v>15</v>
      </c>
      <c r="D26" s="9"/>
      <c r="E26" s="76">
        <v>0</v>
      </c>
      <c r="F26" s="8">
        <v>0</v>
      </c>
      <c r="G26" s="8">
        <f>E26*F26</f>
        <v>0</v>
      </c>
      <c r="H26" s="26"/>
      <c r="I26" s="30"/>
    </row>
    <row r="27" spans="2:9" ht="16.05" customHeight="1" x14ac:dyDescent="0.3">
      <c r="B27" s="33" t="s">
        <v>70</v>
      </c>
      <c r="C27" s="7" t="s">
        <v>29</v>
      </c>
      <c r="D27" s="9"/>
      <c r="E27" s="76"/>
      <c r="F27" s="8">
        <v>0</v>
      </c>
      <c r="G27" s="8">
        <f>E27*F27</f>
        <v>0</v>
      </c>
      <c r="H27" s="26"/>
      <c r="I27" s="30"/>
    </row>
    <row r="28" spans="2:9" ht="16.05" customHeight="1" thickBot="1" x14ac:dyDescent="0.35">
      <c r="B28" s="33" t="s">
        <v>71</v>
      </c>
      <c r="C28" s="7" t="s">
        <v>2</v>
      </c>
      <c r="D28" s="7"/>
      <c r="E28" s="8"/>
      <c r="F28" s="8">
        <v>0</v>
      </c>
      <c r="G28" s="8">
        <f>E28*F28</f>
        <v>0</v>
      </c>
      <c r="H28" s="28"/>
      <c r="I28" s="30"/>
    </row>
    <row r="29" spans="2:9" ht="16.2" thickBot="1" x14ac:dyDescent="0.35">
      <c r="C29" s="56" t="s">
        <v>56</v>
      </c>
      <c r="D29" s="61"/>
      <c r="E29" s="56"/>
      <c r="F29" s="56"/>
      <c r="G29" s="62">
        <f>G17+G18+G19+G20+G21+G22+G23+G24+G25+G26+G27+G28</f>
        <v>0</v>
      </c>
      <c r="H29" s="63">
        <f>G29*45%</f>
        <v>0</v>
      </c>
      <c r="I29" s="30"/>
    </row>
    <row r="30" spans="2:9" ht="15" customHeight="1" x14ac:dyDescent="0.3">
      <c r="C30" s="2"/>
      <c r="D30" s="2"/>
      <c r="E30" s="3"/>
      <c r="F30" s="3"/>
      <c r="G30" s="3"/>
      <c r="H30" s="4"/>
      <c r="I30" s="30"/>
    </row>
    <row r="31" spans="2:9" ht="16.05" customHeight="1" x14ac:dyDescent="0.3">
      <c r="C31" s="98" t="s">
        <v>37</v>
      </c>
      <c r="D31" s="99"/>
      <c r="E31" s="99"/>
      <c r="F31" s="99"/>
      <c r="G31" s="99"/>
      <c r="H31" s="99"/>
      <c r="I31" s="24"/>
    </row>
    <row r="32" spans="2:9" ht="16.05" customHeight="1" x14ac:dyDescent="0.3">
      <c r="B32" s="33" t="s">
        <v>72</v>
      </c>
      <c r="C32" s="7" t="s">
        <v>4</v>
      </c>
      <c r="D32" s="7"/>
      <c r="E32" s="8">
        <v>0</v>
      </c>
      <c r="F32" s="8">
        <v>0</v>
      </c>
      <c r="G32" s="8">
        <f>E32*F32</f>
        <v>0</v>
      </c>
      <c r="H32" s="26"/>
      <c r="I32" s="30"/>
    </row>
    <row r="33" spans="2:9" ht="16.05" customHeight="1" x14ac:dyDescent="0.3">
      <c r="B33" s="33" t="s">
        <v>73</v>
      </c>
      <c r="C33" s="7" t="s">
        <v>18</v>
      </c>
      <c r="D33" s="7"/>
      <c r="E33" s="8">
        <v>0</v>
      </c>
      <c r="F33" s="8">
        <v>0</v>
      </c>
      <c r="G33" s="8">
        <f>E33*F33</f>
        <v>0</v>
      </c>
      <c r="H33" s="26"/>
      <c r="I33" s="30"/>
    </row>
    <row r="34" spans="2:9" ht="16.05" customHeight="1" x14ac:dyDescent="0.3">
      <c r="B34" s="33" t="s">
        <v>74</v>
      </c>
      <c r="C34" s="7" t="s">
        <v>7</v>
      </c>
      <c r="D34" s="7"/>
      <c r="E34" s="8">
        <v>0</v>
      </c>
      <c r="F34" s="8">
        <v>0</v>
      </c>
      <c r="G34" s="8">
        <f>F34*E34</f>
        <v>0</v>
      </c>
      <c r="H34" s="26"/>
      <c r="I34" s="30"/>
    </row>
    <row r="35" spans="2:9" ht="24.6" customHeight="1" x14ac:dyDescent="0.3">
      <c r="B35" s="33" t="s">
        <v>75</v>
      </c>
      <c r="C35" s="7" t="s">
        <v>52</v>
      </c>
      <c r="D35" s="7"/>
      <c r="E35" s="8"/>
      <c r="F35" s="8">
        <v>0</v>
      </c>
      <c r="G35" s="8">
        <f t="shared" ref="G35:G44" si="2">E35*F35</f>
        <v>0</v>
      </c>
      <c r="H35" s="26"/>
      <c r="I35" s="30"/>
    </row>
    <row r="36" spans="2:9" ht="16.05" customHeight="1" x14ac:dyDescent="0.3">
      <c r="B36" s="33" t="s">
        <v>76</v>
      </c>
      <c r="C36" s="7" t="s">
        <v>41</v>
      </c>
      <c r="D36" s="7"/>
      <c r="E36" s="8"/>
      <c r="F36" s="8">
        <v>0</v>
      </c>
      <c r="G36" s="8">
        <f t="shared" si="2"/>
        <v>0</v>
      </c>
      <c r="H36" s="26"/>
      <c r="I36" s="30"/>
    </row>
    <row r="37" spans="2:9" ht="19.05" customHeight="1" x14ac:dyDescent="0.3">
      <c r="B37" s="33" t="s">
        <v>77</v>
      </c>
      <c r="C37" s="7" t="s">
        <v>8</v>
      </c>
      <c r="D37" s="7"/>
      <c r="E37" s="8"/>
      <c r="F37" s="8">
        <v>0</v>
      </c>
      <c r="G37" s="8">
        <f t="shared" si="2"/>
        <v>0</v>
      </c>
      <c r="H37" s="26"/>
      <c r="I37" s="30"/>
    </row>
    <row r="38" spans="2:9" ht="16.05" customHeight="1" x14ac:dyDescent="0.3">
      <c r="B38" s="33" t="s">
        <v>78</v>
      </c>
      <c r="C38" s="7" t="s">
        <v>9</v>
      </c>
      <c r="D38" s="7"/>
      <c r="E38" s="8"/>
      <c r="F38" s="8">
        <v>0</v>
      </c>
      <c r="G38" s="8">
        <f t="shared" si="2"/>
        <v>0</v>
      </c>
      <c r="H38" s="26"/>
      <c r="I38" s="30"/>
    </row>
    <row r="39" spans="2:9" ht="16.05" customHeight="1" x14ac:dyDescent="0.3">
      <c r="B39" s="33" t="s">
        <v>79</v>
      </c>
      <c r="C39" s="7" t="s">
        <v>21</v>
      </c>
      <c r="D39" s="9"/>
      <c r="E39" s="76">
        <v>0</v>
      </c>
      <c r="F39" s="8">
        <v>0</v>
      </c>
      <c r="G39" s="8">
        <f t="shared" si="2"/>
        <v>0</v>
      </c>
      <c r="H39" s="26"/>
      <c r="I39" s="30"/>
    </row>
    <row r="40" spans="2:9" ht="16.05" customHeight="1" x14ac:dyDescent="0.3">
      <c r="B40" s="33" t="s">
        <v>80</v>
      </c>
      <c r="C40" s="7" t="s">
        <v>10</v>
      </c>
      <c r="D40" s="7"/>
      <c r="E40" s="8"/>
      <c r="F40" s="8">
        <v>0</v>
      </c>
      <c r="G40" s="8">
        <f t="shared" si="2"/>
        <v>0</v>
      </c>
      <c r="H40" s="26"/>
      <c r="I40" s="30"/>
    </row>
    <row r="41" spans="2:9" ht="16.05" customHeight="1" x14ac:dyDescent="0.3">
      <c r="B41" s="33" t="s">
        <v>81</v>
      </c>
      <c r="C41" s="7" t="s">
        <v>11</v>
      </c>
      <c r="D41" s="7"/>
      <c r="E41" s="8"/>
      <c r="F41" s="8">
        <v>0</v>
      </c>
      <c r="G41" s="8">
        <f t="shared" si="2"/>
        <v>0</v>
      </c>
      <c r="H41" s="26"/>
      <c r="I41" s="30"/>
    </row>
    <row r="42" spans="2:9" ht="16.05" customHeight="1" x14ac:dyDescent="0.3">
      <c r="B42" s="33" t="s">
        <v>82</v>
      </c>
      <c r="C42" s="47" t="s">
        <v>108</v>
      </c>
      <c r="D42" s="7"/>
      <c r="E42" s="8"/>
      <c r="F42" s="8">
        <v>0</v>
      </c>
      <c r="G42" s="8">
        <f t="shared" si="2"/>
        <v>0</v>
      </c>
      <c r="H42" s="26"/>
      <c r="I42" s="30"/>
    </row>
    <row r="43" spans="2:9" ht="16.05" customHeight="1" x14ac:dyDescent="0.3">
      <c r="B43" s="33" t="s">
        <v>83</v>
      </c>
      <c r="C43" s="7" t="s">
        <v>25</v>
      </c>
      <c r="D43" s="9"/>
      <c r="E43" s="76"/>
      <c r="F43" s="8"/>
      <c r="G43" s="8">
        <f t="shared" si="2"/>
        <v>0</v>
      </c>
      <c r="H43" s="26"/>
      <c r="I43" s="30"/>
    </row>
    <row r="44" spans="2:9" ht="16.05" customHeight="1" thickBot="1" x14ac:dyDescent="0.35">
      <c r="B44" s="33" t="s">
        <v>84</v>
      </c>
      <c r="C44" s="7" t="s">
        <v>94</v>
      </c>
      <c r="D44" s="9"/>
      <c r="E44" s="76"/>
      <c r="F44" s="8"/>
      <c r="G44" s="8">
        <f t="shared" si="2"/>
        <v>0</v>
      </c>
      <c r="H44" s="29"/>
      <c r="I44" s="30"/>
    </row>
    <row r="45" spans="2:9" ht="16.2" thickBot="1" x14ac:dyDescent="0.35">
      <c r="C45" s="56" t="s">
        <v>55</v>
      </c>
      <c r="D45" s="61"/>
      <c r="E45" s="56"/>
      <c r="F45" s="56"/>
      <c r="G45" s="62">
        <f>G32+G33+G34+G35+G36+G37+G38+G39+G40+G41+G42+G43+G44</f>
        <v>0</v>
      </c>
      <c r="H45" s="63">
        <f>G45*35%</f>
        <v>0</v>
      </c>
      <c r="I45" s="30"/>
    </row>
    <row r="46" spans="2:9" ht="15" customHeight="1" x14ac:dyDescent="0.3">
      <c r="C46" s="1"/>
      <c r="D46" s="1"/>
      <c r="E46" s="77"/>
      <c r="I46" s="30"/>
    </row>
    <row r="47" spans="2:9" ht="16.05" customHeight="1" x14ac:dyDescent="0.3">
      <c r="C47" s="90" t="s">
        <v>38</v>
      </c>
      <c r="D47" s="91"/>
      <c r="E47" s="91"/>
      <c r="F47" s="91"/>
      <c r="G47" s="91"/>
      <c r="H47" s="91"/>
      <c r="I47" s="24"/>
    </row>
    <row r="48" spans="2:9" ht="16.05" customHeight="1" x14ac:dyDescent="0.3">
      <c r="B48" s="33" t="s">
        <v>85</v>
      </c>
      <c r="C48" s="7" t="s">
        <v>3</v>
      </c>
      <c r="D48" s="7"/>
      <c r="E48" s="8"/>
      <c r="F48" s="8">
        <v>0</v>
      </c>
      <c r="G48" s="8">
        <f>E48*F48</f>
        <v>0</v>
      </c>
      <c r="H48" s="26"/>
      <c r="I48" s="30"/>
    </row>
    <row r="49" spans="2:9" ht="16.05" customHeight="1" x14ac:dyDescent="0.3">
      <c r="B49" s="33" t="s">
        <v>86</v>
      </c>
      <c r="C49" s="7" t="s">
        <v>26</v>
      </c>
      <c r="D49" s="7"/>
      <c r="E49" s="8"/>
      <c r="F49" s="8">
        <v>0</v>
      </c>
      <c r="G49" s="8">
        <f>E49*F49</f>
        <v>0</v>
      </c>
      <c r="H49" s="26"/>
      <c r="I49" s="30"/>
    </row>
    <row r="50" spans="2:9" x14ac:dyDescent="0.3">
      <c r="C50" s="56" t="s">
        <v>54</v>
      </c>
      <c r="D50" s="57"/>
      <c r="E50" s="56"/>
      <c r="F50" s="56">
        <v>0</v>
      </c>
      <c r="G50" s="56">
        <f>G48+G49</f>
        <v>0</v>
      </c>
      <c r="H50" s="64">
        <f>25*G50</f>
        <v>0</v>
      </c>
      <c r="I50" s="30"/>
    </row>
    <row r="51" spans="2:9" ht="28.05" customHeight="1" x14ac:dyDescent="0.3">
      <c r="C51" s="1"/>
      <c r="E51" s="77"/>
      <c r="I51" s="30"/>
    </row>
    <row r="52" spans="2:9" ht="33" customHeight="1" x14ac:dyDescent="0.3">
      <c r="C52" s="88" t="s">
        <v>39</v>
      </c>
      <c r="D52" s="89"/>
      <c r="E52" s="89"/>
      <c r="F52" s="89"/>
      <c r="G52" s="89"/>
      <c r="H52" s="89"/>
      <c r="I52" s="24"/>
    </row>
    <row r="53" spans="2:9" ht="16.05" customHeight="1" x14ac:dyDescent="0.3">
      <c r="B53" s="33" t="s">
        <v>87</v>
      </c>
      <c r="C53" s="47" t="s">
        <v>109</v>
      </c>
      <c r="D53" s="9"/>
      <c r="E53" s="76">
        <v>0</v>
      </c>
      <c r="F53" s="8">
        <v>0</v>
      </c>
      <c r="G53" s="8">
        <f t="shared" ref="G53:G58" si="3">E53*F53</f>
        <v>0</v>
      </c>
      <c r="H53" s="26"/>
      <c r="I53" s="30"/>
    </row>
    <row r="54" spans="2:9" ht="16.05" customHeight="1" x14ac:dyDescent="0.3">
      <c r="B54" s="33" t="s">
        <v>88</v>
      </c>
      <c r="C54" s="47" t="s">
        <v>5</v>
      </c>
      <c r="D54" s="7"/>
      <c r="E54" s="8"/>
      <c r="F54" s="8">
        <v>0</v>
      </c>
      <c r="G54" s="8">
        <f t="shared" si="3"/>
        <v>0</v>
      </c>
      <c r="H54" s="26"/>
      <c r="I54" s="30"/>
    </row>
    <row r="55" spans="2:9" ht="16.05" customHeight="1" x14ac:dyDescent="0.3">
      <c r="B55" s="33" t="s">
        <v>89</v>
      </c>
      <c r="C55" s="7" t="s">
        <v>19</v>
      </c>
      <c r="D55" s="7"/>
      <c r="E55" s="8"/>
      <c r="F55" s="8">
        <v>0</v>
      </c>
      <c r="G55" s="8">
        <f t="shared" si="3"/>
        <v>0</v>
      </c>
      <c r="H55" s="26"/>
      <c r="I55" s="30"/>
    </row>
    <row r="56" spans="2:9" ht="16.05" customHeight="1" x14ac:dyDescent="0.3">
      <c r="B56" s="33" t="s">
        <v>90</v>
      </c>
      <c r="C56" s="7" t="s">
        <v>20</v>
      </c>
      <c r="D56" s="7"/>
      <c r="E56" s="8"/>
      <c r="F56" s="8">
        <v>0</v>
      </c>
      <c r="G56" s="8">
        <f t="shared" si="3"/>
        <v>0</v>
      </c>
      <c r="H56" s="26"/>
      <c r="I56" s="30"/>
    </row>
    <row r="57" spans="2:9" ht="19.95" customHeight="1" x14ac:dyDescent="0.3">
      <c r="B57" s="33" t="s">
        <v>91</v>
      </c>
      <c r="C57" s="7" t="s">
        <v>12</v>
      </c>
      <c r="D57" s="7"/>
      <c r="E57" s="8">
        <v>0</v>
      </c>
      <c r="F57" s="8">
        <v>0</v>
      </c>
      <c r="G57" s="8">
        <f t="shared" si="3"/>
        <v>0</v>
      </c>
      <c r="H57" s="26"/>
      <c r="I57" s="30"/>
    </row>
    <row r="58" spans="2:9" ht="18" customHeight="1" x14ac:dyDescent="0.3">
      <c r="B58" s="33" t="s">
        <v>92</v>
      </c>
      <c r="C58" s="47" t="s">
        <v>110</v>
      </c>
      <c r="D58" s="7"/>
      <c r="E58" s="8">
        <v>0</v>
      </c>
      <c r="F58" s="8">
        <v>0</v>
      </c>
      <c r="G58" s="8">
        <f t="shared" si="3"/>
        <v>0</v>
      </c>
      <c r="H58" s="26"/>
      <c r="I58" s="30"/>
    </row>
    <row r="59" spans="2:9" ht="28.95" customHeight="1" x14ac:dyDescent="0.3">
      <c r="B59" s="33" t="s">
        <v>93</v>
      </c>
      <c r="C59" s="7" t="s">
        <v>17</v>
      </c>
      <c r="D59" s="7"/>
      <c r="E59" s="55" t="s">
        <v>33</v>
      </c>
      <c r="F59" s="8"/>
      <c r="G59" s="8">
        <v>0</v>
      </c>
      <c r="H59" s="29"/>
      <c r="I59" s="30"/>
    </row>
    <row r="60" spans="2:9" x14ac:dyDescent="0.3">
      <c r="C60" s="56" t="s">
        <v>59</v>
      </c>
      <c r="D60" s="57"/>
      <c r="E60" s="58"/>
      <c r="F60" s="59"/>
      <c r="G60" s="60">
        <f>G53+G54+G55+G56+G57+G58+G59</f>
        <v>0</v>
      </c>
      <c r="H60" s="64">
        <f>G60*25%</f>
        <v>0</v>
      </c>
      <c r="I60" s="31"/>
    </row>
    <row r="61" spans="2:9" ht="16.05" customHeight="1" thickBot="1" x14ac:dyDescent="0.35">
      <c r="C61" s="1"/>
      <c r="D61" s="6"/>
      <c r="E61" s="77"/>
      <c r="I61" s="52"/>
    </row>
    <row r="62" spans="2:9" ht="28.95" customHeight="1" thickBot="1" x14ac:dyDescent="0.35">
      <c r="C62" s="72" t="s">
        <v>107</v>
      </c>
      <c r="D62" s="18"/>
      <c r="E62" s="19">
        <v>0</v>
      </c>
      <c r="F62" s="19">
        <v>500</v>
      </c>
      <c r="G62" s="19">
        <f>E62*F62</f>
        <v>0</v>
      </c>
      <c r="H62" s="20"/>
      <c r="I62" s="23"/>
    </row>
    <row r="63" spans="2:9" ht="30" customHeight="1" thickBot="1" x14ac:dyDescent="0.35">
      <c r="C63" s="1"/>
      <c r="D63" s="1"/>
      <c r="E63" s="77"/>
    </row>
    <row r="64" spans="2:9" ht="30" customHeight="1" thickTop="1" thickBot="1" x14ac:dyDescent="0.35">
      <c r="C64" s="65" t="s">
        <v>95</v>
      </c>
      <c r="D64" s="53"/>
      <c r="F64" s="53"/>
      <c r="G64" s="53"/>
      <c r="H64" s="53">
        <f>H29+H45+H60</f>
        <v>0</v>
      </c>
      <c r="I64" s="66">
        <f>G11</f>
        <v>0</v>
      </c>
    </row>
    <row r="65" spans="2:9" ht="16.05" customHeight="1" thickTop="1" x14ac:dyDescent="0.3"/>
    <row r="66" spans="2:9" ht="15" customHeight="1" x14ac:dyDescent="0.3">
      <c r="C66" s="21" t="s">
        <v>36</v>
      </c>
      <c r="D66" s="22"/>
      <c r="E66" s="78"/>
      <c r="F66" s="22"/>
      <c r="G66" s="22"/>
      <c r="H66" s="22"/>
      <c r="I66" s="67">
        <f>G29+G45+G50+G60</f>
        <v>0</v>
      </c>
    </row>
    <row r="67" spans="2:9" x14ac:dyDescent="0.3">
      <c r="C67" s="2" t="s">
        <v>57</v>
      </c>
      <c r="I67" t="e">
        <f>I64/I66</f>
        <v>#DIV/0!</v>
      </c>
    </row>
    <row r="69" spans="2:9" ht="16.2" thickBot="1" x14ac:dyDescent="0.35"/>
    <row r="70" spans="2:9" ht="27.6" customHeight="1" x14ac:dyDescent="0.3">
      <c r="C70" s="45" t="s">
        <v>113</v>
      </c>
      <c r="D70" s="37"/>
      <c r="E70" s="79"/>
      <c r="F70" s="37"/>
      <c r="G70" s="37"/>
      <c r="H70" s="37"/>
      <c r="I70" s="38"/>
    </row>
    <row r="71" spans="2:9" ht="16.2" thickBot="1" x14ac:dyDescent="0.35">
      <c r="C71" s="39" t="s">
        <v>96</v>
      </c>
      <c r="I71" s="40"/>
    </row>
    <row r="72" spans="2:9" s="34" customFormat="1" ht="16.8" thickTop="1" thickBot="1" x14ac:dyDescent="0.35">
      <c r="B72" s="35"/>
      <c r="C72" s="41" t="s">
        <v>100</v>
      </c>
      <c r="E72" s="81" t="s">
        <v>102</v>
      </c>
      <c r="I72" s="68">
        <f>G19</f>
        <v>0</v>
      </c>
    </row>
    <row r="73" spans="2:9" s="34" customFormat="1" ht="16.8" thickTop="1" thickBot="1" x14ac:dyDescent="0.35">
      <c r="B73" s="35"/>
      <c r="C73" s="41" t="s">
        <v>101</v>
      </c>
      <c r="E73" s="81" t="s">
        <v>102</v>
      </c>
      <c r="I73" s="68">
        <f>G20</f>
        <v>0</v>
      </c>
    </row>
    <row r="74" spans="2:9" ht="16.2" thickTop="1" x14ac:dyDescent="0.3">
      <c r="C74" s="48" t="s">
        <v>104</v>
      </c>
      <c r="E74" s="82"/>
      <c r="I74" s="69"/>
    </row>
    <row r="75" spans="2:9" ht="16.2" thickBot="1" x14ac:dyDescent="0.35">
      <c r="C75" s="41" t="s">
        <v>97</v>
      </c>
      <c r="E75" s="83" t="s">
        <v>105</v>
      </c>
      <c r="F75" s="36"/>
      <c r="G75" s="36"/>
      <c r="H75" s="36"/>
      <c r="I75" s="70"/>
    </row>
    <row r="76" spans="2:9" ht="16.8" thickTop="1" thickBot="1" x14ac:dyDescent="0.35">
      <c r="C76" s="42" t="s">
        <v>98</v>
      </c>
      <c r="D76" s="43"/>
      <c r="E76" s="84" t="s">
        <v>99</v>
      </c>
      <c r="F76" s="44"/>
      <c r="G76" s="44"/>
      <c r="H76" s="44"/>
      <c r="I76" s="71">
        <f>G23</f>
        <v>0</v>
      </c>
    </row>
    <row r="77" spans="2:9" x14ac:dyDescent="0.3">
      <c r="E77" s="80"/>
      <c r="I77" s="53"/>
    </row>
  </sheetData>
  <mergeCells count="6">
    <mergeCell ref="C52:H52"/>
    <mergeCell ref="C47:H47"/>
    <mergeCell ref="C1:I1"/>
    <mergeCell ref="C14:C15"/>
    <mergeCell ref="C16:H16"/>
    <mergeCell ref="C31:H31"/>
  </mergeCells>
  <phoneticPr fontId="10" type="noConversion"/>
  <pageMargins left="0.75000000000000011" right="0.75000000000000011" top="1" bottom="1" header="0.5" footer="0.5"/>
  <pageSetup paperSize="9" scale="4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SANDT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Sulmont-Sandt</dc:creator>
  <cp:lastModifiedBy>BRUN Kevin</cp:lastModifiedBy>
  <cp:lastPrinted>2023-03-07T14:38:28Z</cp:lastPrinted>
  <dcterms:created xsi:type="dcterms:W3CDTF">2021-11-23T18:34:40Z</dcterms:created>
  <dcterms:modified xsi:type="dcterms:W3CDTF">2023-03-07T14:47:00Z</dcterms:modified>
</cp:coreProperties>
</file>